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3. část\Příloha č. 3.4. - Objekt E - E1 - E6\"/>
    </mc:Choice>
  </mc:AlternateContent>
  <bookViews>
    <workbookView xWindow="240" yWindow="45" windowWidth="20115" windowHeight="7995" activeTab="5"/>
  </bookViews>
  <sheets>
    <sheet name="Objekt" sheetId="7" r:id="rId1"/>
    <sheet name="1.NP " sheetId="9" r:id="rId2"/>
    <sheet name="2.NP" sheetId="8" r:id="rId3"/>
    <sheet name="3.NP" sheetId="4" r:id="rId4"/>
    <sheet name="druhy úklidů" sheetId="2" r:id="rId5"/>
    <sheet name="rekapitulace " sheetId="3" r:id="rId6"/>
  </sheets>
  <calcPr calcId="162913"/>
</workbook>
</file>

<file path=xl/calcChain.xml><?xml version="1.0" encoding="utf-8"?>
<calcChain xmlns="http://schemas.openxmlformats.org/spreadsheetml/2006/main">
  <c r="M23" i="3" l="1"/>
  <c r="O14" i="3"/>
  <c r="K23" i="3"/>
  <c r="I23" i="3"/>
  <c r="G23" i="3"/>
  <c r="E23" i="3"/>
  <c r="C23" i="3"/>
  <c r="O23" i="3" l="1"/>
  <c r="C31" i="3" s="1"/>
  <c r="C32" i="3" s="1"/>
  <c r="C33" i="3" l="1"/>
</calcChain>
</file>

<file path=xl/sharedStrings.xml><?xml version="1.0" encoding="utf-8"?>
<sst xmlns="http://schemas.openxmlformats.org/spreadsheetml/2006/main" count="215" uniqueCount="126">
  <si>
    <t>1.NP</t>
  </si>
  <si>
    <t xml:space="preserve">Název místnosti </t>
  </si>
  <si>
    <t xml:space="preserve">Podlaha </t>
  </si>
  <si>
    <t>obklad/výška</t>
  </si>
  <si>
    <t>A  m2/ m2 obklad</t>
  </si>
  <si>
    <t>B m2/ m2 obklad</t>
  </si>
  <si>
    <t>C m2/ m2 obklad</t>
  </si>
  <si>
    <t>D m2/ m2 obklad</t>
  </si>
  <si>
    <t>A</t>
  </si>
  <si>
    <t>B</t>
  </si>
  <si>
    <t>C</t>
  </si>
  <si>
    <t>D</t>
  </si>
  <si>
    <t>dlažba</t>
  </si>
  <si>
    <t>E</t>
  </si>
  <si>
    <t>2.NP</t>
  </si>
  <si>
    <t>bez DPH</t>
  </si>
  <si>
    <t>DPH</t>
  </si>
  <si>
    <t>1 m2</t>
  </si>
  <si>
    <t xml:space="preserve"> v zimě dle klimatických podmínek uhrnout sníh, posolit náledí</t>
  </si>
  <si>
    <t xml:space="preserve">venkovní prostory - 3x týdně zamést , zbavit se odpadků ( především po akcích), vyprázdnění košů ( mimo sezónu 1x týdně) </t>
  </si>
  <si>
    <t>objekt</t>
  </si>
  <si>
    <t>celkem</t>
  </si>
  <si>
    <t>Nabídková cena celkem bez DPH</t>
  </si>
  <si>
    <t>Nabídková cena celkem včetně DPH</t>
  </si>
  <si>
    <t>1 rok</t>
  </si>
  <si>
    <t>v</t>
  </si>
  <si>
    <t>dne</t>
  </si>
  <si>
    <t>470 01 Česká Lípa</t>
  </si>
  <si>
    <t xml:space="preserve">ven. prostor </t>
  </si>
  <si>
    <t>3.NP</t>
  </si>
  <si>
    <t xml:space="preserve">radiátorů, nábytku, parapetů, dveří, osvětlení, hydrantů apod., čištění čistící zóny, dezinfekce omyvatelných podlahových ploch, </t>
  </si>
  <si>
    <t>dezinfekce zařízení umývaren, sanity, sprch, WC, parních komor, suché finské sauny apod., umývání dezinfekčním roztokem, vyprázdnění</t>
  </si>
  <si>
    <t>výměna zásobníků, přesun odpadu na určené místo, čištění keramikou obložených stěn, leštění baterií, mokré leštění a stírání obkladů</t>
  </si>
  <si>
    <t xml:space="preserve">a omyvatelných stěn a skříněk včetně šatních skříněk a laviček ( v objektu je cca 285 šatních skříněk s lavičkami, dezinfekce vnitřních a </t>
  </si>
  <si>
    <t>vnějších stěn umyvadel, toalet, sprch, skleněných ploch a výplní ( prosklené stěny a dveře ), průběžné doplňování hygienických potřeb</t>
  </si>
  <si>
    <t xml:space="preserve">gul) </t>
  </si>
  <si>
    <r>
      <rPr>
        <b/>
        <sz val="11"/>
        <color theme="1"/>
        <rFont val="Calibri"/>
        <family val="2"/>
        <charset val="238"/>
        <scheme val="minor"/>
      </rPr>
      <t>B2</t>
    </r>
    <r>
      <rPr>
        <sz val="11"/>
        <color theme="1"/>
        <rFont val="Calibri"/>
        <family val="2"/>
        <charset val="238"/>
        <scheme val="minor"/>
      </rPr>
      <t xml:space="preserve"> prostory bazénových van úklid a dezinfekce dna a stěn při vypouštění bazénu 1 x ročně</t>
    </r>
  </si>
  <si>
    <t xml:space="preserve">1x denně vytírání všech prostor, 1x týdně utřít prach z nábytku, radiátorů, osvětlení, dveří, parapetů ( vnitřního zařízení), dle potřeby </t>
  </si>
  <si>
    <t>( předpoklad 1 x týdně zpravidla po akcích), setřít sedačky pro diváky, plexiskla</t>
  </si>
  <si>
    <t>venkovní plochy</t>
  </si>
  <si>
    <t>E m2</t>
  </si>
  <si>
    <t>BARVÍŘSKÁ 2690</t>
  </si>
  <si>
    <t>1.1.86</t>
  </si>
  <si>
    <t>krytý vstup</t>
  </si>
  <si>
    <t>1.1.88</t>
  </si>
  <si>
    <t>sklad chloru</t>
  </si>
  <si>
    <t>1.1.89</t>
  </si>
  <si>
    <t>předsíň chlor.h.</t>
  </si>
  <si>
    <t>1.1.91</t>
  </si>
  <si>
    <t>úklidová komora</t>
  </si>
  <si>
    <t>1.1.94</t>
  </si>
  <si>
    <t>vodní hospodářství</t>
  </si>
  <si>
    <t>1.1.95</t>
  </si>
  <si>
    <t>dojezd tobogánu</t>
  </si>
  <si>
    <t>1.1.96</t>
  </si>
  <si>
    <t>dojezd skluzavky</t>
  </si>
  <si>
    <t>1.1.97</t>
  </si>
  <si>
    <t>spodní ochoz</t>
  </si>
  <si>
    <t>dlažba+obklad - součást bazénové části</t>
  </si>
  <si>
    <t>1.2.45</t>
  </si>
  <si>
    <t>tribuna</t>
  </si>
  <si>
    <t>1.2.46</t>
  </si>
  <si>
    <t>bazén.hala bez posezení</t>
  </si>
  <si>
    <t>bazén velký</t>
  </si>
  <si>
    <t>1.2.52</t>
  </si>
  <si>
    <t>únikové schodiště</t>
  </si>
  <si>
    <t>1.2.53</t>
  </si>
  <si>
    <t>zásobovací schodiště</t>
  </si>
  <si>
    <t>1.2.60</t>
  </si>
  <si>
    <t>výukový bazén</t>
  </si>
  <si>
    <t>1.2.61</t>
  </si>
  <si>
    <t>dětský bazén</t>
  </si>
  <si>
    <t>1.2.62</t>
  </si>
  <si>
    <t>whirpool</t>
  </si>
  <si>
    <t>1.2.63</t>
  </si>
  <si>
    <t>masážní bazén</t>
  </si>
  <si>
    <t>1.2.64</t>
  </si>
  <si>
    <t>divoká řeka</t>
  </si>
  <si>
    <t>1.2.68</t>
  </si>
  <si>
    <t>schodiště 1</t>
  </si>
  <si>
    <t>1.2.69</t>
  </si>
  <si>
    <t>schodiště 2</t>
  </si>
  <si>
    <t>1.2.70</t>
  </si>
  <si>
    <t>schodiště 3</t>
  </si>
  <si>
    <t>1.2.74</t>
  </si>
  <si>
    <t>plocha pro zeleň</t>
  </si>
  <si>
    <t>1.2.76</t>
  </si>
  <si>
    <t>ochoz divoké řeky</t>
  </si>
  <si>
    <t>ostrov divoké řeky</t>
  </si>
  <si>
    <t>1.2.77</t>
  </si>
  <si>
    <t>1.2.78</t>
  </si>
  <si>
    <t>1.3.01</t>
  </si>
  <si>
    <t>podesta ke skluzavce</t>
  </si>
  <si>
    <t>1.3.02</t>
  </si>
  <si>
    <t>schodiště k tobogánu</t>
  </si>
  <si>
    <t>1.3.03</t>
  </si>
  <si>
    <t>podesta k tobogánu</t>
  </si>
  <si>
    <t xml:space="preserve">SA - BAZ - 1NP </t>
  </si>
  <si>
    <t xml:space="preserve">SA - BAZ - 2NP </t>
  </si>
  <si>
    <t>SA - BAZ - 3.NP</t>
  </si>
  <si>
    <t>5,56/16,8</t>
  </si>
  <si>
    <t>3,41/9,6</t>
  </si>
  <si>
    <t>86,42/26,4</t>
  </si>
  <si>
    <t>počet skříněk 285   - na utírání 617m2</t>
  </si>
  <si>
    <t xml:space="preserve">                                         vnější plocha 132 m2</t>
  </si>
  <si>
    <t xml:space="preserve">                                         vnitřní plocha 485 m2</t>
  </si>
  <si>
    <r>
      <t xml:space="preserve">B1 </t>
    </r>
    <r>
      <rPr>
        <sz val="11"/>
        <color theme="1"/>
        <rFont val="Calibri"/>
        <family val="2"/>
        <charset val="238"/>
        <scheme val="minor"/>
      </rPr>
      <t>dezinfekce stěn u všech bazénových atrakcí včetně plaveckého bazénu bude prováděna 1x denně v ranních hodinách ( týká se i čištění</t>
    </r>
  </si>
  <si>
    <t xml:space="preserve">technické místnosti, úklidové komory, nářaďovny, nouzové schodiště, hlasatelna- průběžné zametení 1 x týdně, 1x měsíčně vytírání, </t>
  </si>
  <si>
    <t>SPORTAREÁL - BAZÉN SO - 01 - OBJEKT E1</t>
  </si>
  <si>
    <t>SPORTAREÁL - BAZÉN - SO - 01 - OBJEKT E1</t>
  </si>
  <si>
    <t>DRUHY ÚKLIDU - SPORTAREÁL - BAZÉN - SO - 01 - OBJEKT E1</t>
  </si>
  <si>
    <t>Rekapitulace - SPORTAREÁL - BAZÉN - SO - 01 - OBJEKT E1</t>
  </si>
  <si>
    <t xml:space="preserve"> 2 x ročně umytí oken, které zahrnuje umytí rámu okna, umytí skla z obou stran a umytí vnějších i vnitřních parapetů) </t>
  </si>
  <si>
    <t>Doplňujícící pomocné informativní údaje</t>
  </si>
  <si>
    <t>tabulka cen  1 rok (12 měsíců)  úklidu požadovaných ploch dle jednotlivých druhů úklidů</t>
  </si>
  <si>
    <t>tabulka cen za 1 měsíc úklidu ( 30 kalendářních dní)  za požadované množství pro jednotlivé druhy úklidů</t>
  </si>
  <si>
    <t>F</t>
  </si>
  <si>
    <t>tabulka jednotkových cen za 1 m2 kompletního úklidu dle jednotlivých druhů (A, B, C, D, E a F)</t>
  </si>
  <si>
    <t>celkem  Kč bez DPh /1 měsíc bez mytí oken</t>
  </si>
  <si>
    <t>Celková nabídková cena - objekt E1</t>
  </si>
  <si>
    <t>informativní přehled zařízení</t>
  </si>
  <si>
    <t>pozn. účastník vyplní růžová pole</t>
  </si>
  <si>
    <t>jméno, příjmení, podpis a razítko účastníka</t>
  </si>
  <si>
    <t xml:space="preserve">okna celkem     =    19 m2 </t>
  </si>
  <si>
    <t>průběžný úklid dle potřeby po celou provozní dobu: zametání, vysávání, umývání podlahy vše dle charakteru ploch, utírání prachu vč.</t>
  </si>
  <si>
    <t>celkem Kč bez DPH/1 rok, tj. 12 měsíců  včetně mytí 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</si>
</sst>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1"/>
      <color rgb="FFFF3399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2" xfId="0" applyBorder="1"/>
    <xf numFmtId="0" fontId="1" fillId="3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3" borderId="6" xfId="0" applyFont="1" applyFill="1" applyBorder="1" applyAlignment="1">
      <alignment horizontal="center"/>
    </xf>
    <xf numFmtId="0" fontId="0" fillId="0" borderId="7" xfId="0" applyBorder="1"/>
    <xf numFmtId="0" fontId="0" fillId="0" borderId="9" xfId="0" applyBorder="1"/>
    <xf numFmtId="0" fontId="1" fillId="5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17" xfId="0" applyBorder="1"/>
    <xf numFmtId="0" fontId="0" fillId="0" borderId="28" xfId="0" applyBorder="1"/>
    <xf numFmtId="0" fontId="0" fillId="0" borderId="10" xfId="0" applyBorder="1"/>
    <xf numFmtId="0" fontId="0" fillId="0" borderId="0" xfId="0" applyBorder="1"/>
    <xf numFmtId="0" fontId="1" fillId="7" borderId="23" xfId="0" applyFont="1" applyFill="1" applyBorder="1" applyAlignment="1">
      <alignment horizontal="center"/>
    </xf>
    <xf numFmtId="0" fontId="1" fillId="7" borderId="19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8" borderId="6" xfId="0" applyFont="1" applyFill="1" applyBorder="1" applyAlignment="1">
      <alignment horizontal="center"/>
    </xf>
    <xf numFmtId="0" fontId="3" fillId="2" borderId="29" xfId="0" applyFont="1" applyFill="1" applyBorder="1" applyAlignment="1"/>
    <xf numFmtId="0" fontId="3" fillId="2" borderId="30" xfId="0" applyFont="1" applyFill="1" applyBorder="1" applyAlignment="1"/>
    <xf numFmtId="0" fontId="0" fillId="2" borderId="30" xfId="0" applyFill="1" applyBorder="1"/>
    <xf numFmtId="0" fontId="0" fillId="2" borderId="28" xfId="0" applyFill="1" applyBorder="1"/>
    <xf numFmtId="0" fontId="3" fillId="2" borderId="31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10" xfId="0" applyFill="1" applyBorder="1"/>
    <xf numFmtId="0" fontId="3" fillId="2" borderId="27" xfId="0" applyFont="1" applyFill="1" applyBorder="1" applyAlignment="1"/>
    <xf numFmtId="0" fontId="3" fillId="2" borderId="18" xfId="0" applyFont="1" applyFill="1" applyBorder="1" applyAlignment="1"/>
    <xf numFmtId="0" fontId="0" fillId="2" borderId="18" xfId="0" applyFill="1" applyBorder="1"/>
    <xf numFmtId="0" fontId="0" fillId="2" borderId="17" xfId="0" applyFill="1" applyBorder="1"/>
    <xf numFmtId="49" fontId="0" fillId="0" borderId="7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1" fillId="0" borderId="24" xfId="0" applyFont="1" applyBorder="1"/>
    <xf numFmtId="0" fontId="0" fillId="2" borderId="24" xfId="0" applyFill="1" applyBorder="1" applyAlignment="1"/>
    <xf numFmtId="0" fontId="0" fillId="2" borderId="25" xfId="0" applyFill="1" applyBorder="1" applyAlignment="1"/>
    <xf numFmtId="0" fontId="4" fillId="9" borderId="26" xfId="0" applyFont="1" applyFill="1" applyBorder="1" applyAlignment="1"/>
    <xf numFmtId="0" fontId="4" fillId="9" borderId="24" xfId="0" applyFont="1" applyFill="1" applyBorder="1" applyAlignment="1"/>
    <xf numFmtId="0" fontId="1" fillId="9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0" fillId="0" borderId="0" xfId="0" applyFill="1" applyBorder="1"/>
    <xf numFmtId="0" fontId="0" fillId="2" borderId="0" xfId="0" applyFill="1"/>
    <xf numFmtId="0" fontId="0" fillId="0" borderId="32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8" borderId="33" xfId="0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8" borderId="37" xfId="0" applyFill="1" applyBorder="1"/>
    <xf numFmtId="0" fontId="0" fillId="5" borderId="37" xfId="0" applyFill="1" applyBorder="1"/>
    <xf numFmtId="0" fontId="0" fillId="4" borderId="37" xfId="0" applyFill="1" applyBorder="1"/>
    <xf numFmtId="0" fontId="0" fillId="2" borderId="37" xfId="0" applyFill="1" applyBorder="1"/>
    <xf numFmtId="0" fontId="0" fillId="9" borderId="37" xfId="0" applyFill="1" applyBorder="1"/>
    <xf numFmtId="0" fontId="0" fillId="0" borderId="26" xfId="0" applyBorder="1"/>
    <xf numFmtId="0" fontId="0" fillId="12" borderId="33" xfId="0" applyFill="1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0" fillId="12" borderId="37" xfId="0" applyFill="1" applyBorder="1"/>
    <xf numFmtId="0" fontId="0" fillId="12" borderId="36" xfId="0" applyFill="1" applyBorder="1"/>
    <xf numFmtId="0" fontId="0" fillId="11" borderId="10" xfId="0" applyFill="1" applyBorder="1"/>
    <xf numFmtId="0" fontId="0" fillId="11" borderId="0" xfId="0" applyFill="1" applyBorder="1" applyAlignment="1">
      <alignment horizontal="center"/>
    </xf>
    <xf numFmtId="0" fontId="0" fillId="11" borderId="0" xfId="0" applyFill="1" applyBorder="1"/>
    <xf numFmtId="0" fontId="8" fillId="0" borderId="0" xfId="0" applyFont="1"/>
    <xf numFmtId="0" fontId="9" fillId="0" borderId="0" xfId="0" applyFont="1"/>
    <xf numFmtId="0" fontId="0" fillId="9" borderId="18" xfId="0" applyFill="1" applyBorder="1"/>
    <xf numFmtId="0" fontId="7" fillId="9" borderId="33" xfId="0" applyFont="1" applyFill="1" applyBorder="1" applyAlignment="1">
      <alignment horizontal="center"/>
    </xf>
    <xf numFmtId="0" fontId="0" fillId="12" borderId="32" xfId="0" applyFill="1" applyBorder="1" applyAlignment="1">
      <alignment horizontal="center"/>
    </xf>
    <xf numFmtId="0" fontId="0" fillId="11" borderId="0" xfId="0" applyNumberFormat="1" applyFont="1" applyFill="1" applyBorder="1" applyAlignment="1">
      <alignment horizontal="center"/>
    </xf>
    <xf numFmtId="0" fontId="0" fillId="11" borderId="0" xfId="0" applyFont="1" applyFill="1" applyBorder="1" applyAlignment="1">
      <alignment horizontal="center"/>
    </xf>
    <xf numFmtId="0" fontId="1" fillId="0" borderId="0" xfId="0" applyFont="1"/>
    <xf numFmtId="0" fontId="1" fillId="11" borderId="0" xfId="0" applyNumberFormat="1" applyFont="1" applyFill="1" applyBorder="1" applyAlignment="1">
      <alignment horizontal="center"/>
    </xf>
    <xf numFmtId="0" fontId="1" fillId="11" borderId="0" xfId="0" applyFont="1" applyFill="1" applyBorder="1" applyAlignment="1">
      <alignment horizontal="center"/>
    </xf>
    <xf numFmtId="164" fontId="0" fillId="10" borderId="37" xfId="0" applyNumberFormat="1" applyFill="1" applyBorder="1" applyProtection="1">
      <protection locked="0"/>
    </xf>
    <xf numFmtId="164" fontId="0" fillId="10" borderId="38" xfId="0" applyNumberFormat="1" applyFill="1" applyBorder="1" applyProtection="1">
      <protection locked="0"/>
    </xf>
    <xf numFmtId="164" fontId="0" fillId="11" borderId="37" xfId="0" applyNumberFormat="1" applyFill="1" applyBorder="1"/>
    <xf numFmtId="164" fontId="0" fillId="11" borderId="38" xfId="0" applyNumberFormat="1" applyFill="1" applyBorder="1"/>
    <xf numFmtId="164" fontId="0" fillId="0" borderId="15" xfId="0" applyNumberFormat="1" applyBorder="1"/>
    <xf numFmtId="164" fontId="6" fillId="13" borderId="23" xfId="0" applyNumberFormat="1" applyFont="1" applyFill="1" applyBorder="1"/>
    <xf numFmtId="0" fontId="2" fillId="0" borderId="0" xfId="0" applyFon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/>
    <xf numFmtId="164" fontId="0" fillId="14" borderId="38" xfId="0" applyNumberFormat="1" applyFill="1" applyBorder="1" applyProtection="1">
      <protection locked="0"/>
    </xf>
    <xf numFmtId="0" fontId="0" fillId="11" borderId="0" xfId="0" applyFill="1" applyBorder="1" applyAlignment="1"/>
    <xf numFmtId="164" fontId="0" fillId="11" borderId="0" xfId="0" applyNumberFormat="1" applyFill="1" applyBorder="1"/>
    <xf numFmtId="164" fontId="1" fillId="12" borderId="15" xfId="0" applyNumberFormat="1" applyFont="1" applyFill="1" applyBorder="1"/>
    <xf numFmtId="164" fontId="0" fillId="0" borderId="15" xfId="0" applyNumberFormat="1" applyFont="1" applyFill="1" applyBorder="1"/>
    <xf numFmtId="0" fontId="0" fillId="0" borderId="0" xfId="0" applyAlignment="1">
      <alignment wrapText="1"/>
    </xf>
    <xf numFmtId="164" fontId="7" fillId="0" borderId="23" xfId="0" applyNumberFormat="1" applyFont="1" applyFill="1" applyBorder="1"/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12" borderId="24" xfId="0" applyFill="1" applyBorder="1" applyAlignment="1">
      <alignment horizontal="center"/>
    </xf>
    <xf numFmtId="0" fontId="0" fillId="12" borderId="25" xfId="0" applyFill="1" applyBorder="1" applyAlignment="1">
      <alignment horizontal="center"/>
    </xf>
    <xf numFmtId="0" fontId="0" fillId="12" borderId="26" xfId="0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6" fillId="11" borderId="0" xfId="0" applyNumberFormat="1" applyFont="1" applyFill="1" applyBorder="1" applyAlignment="1">
      <alignment horizontal="center"/>
    </xf>
    <xf numFmtId="164" fontId="0" fillId="11" borderId="0" xfId="0" applyNumberFormat="1" applyFill="1" applyBorder="1" applyAlignment="1">
      <alignment horizontal="center"/>
    </xf>
    <xf numFmtId="0" fontId="5" fillId="6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4:M7"/>
  <sheetViews>
    <sheetView workbookViewId="0">
      <selection activeCell="H12" sqref="H12"/>
    </sheetView>
  </sheetViews>
  <sheetFormatPr defaultRowHeight="15" x14ac:dyDescent="0.25"/>
  <sheetData>
    <row r="4" spans="4:13" ht="15.75" thickBot="1" x14ac:dyDescent="0.3">
      <c r="L4" s="15"/>
      <c r="M4" s="15"/>
    </row>
    <row r="5" spans="4:13" ht="33.75" customHeight="1" x14ac:dyDescent="0.5">
      <c r="D5" s="30" t="s">
        <v>108</v>
      </c>
      <c r="E5" s="31"/>
      <c r="F5" s="31"/>
      <c r="G5" s="31"/>
      <c r="H5" s="32"/>
      <c r="I5" s="32"/>
      <c r="J5" s="32"/>
      <c r="K5" s="33"/>
      <c r="L5" s="52"/>
      <c r="M5" s="33"/>
    </row>
    <row r="6" spans="4:13" ht="33.75" customHeight="1" x14ac:dyDescent="0.5">
      <c r="D6" s="34" t="s">
        <v>41</v>
      </c>
      <c r="E6" s="35"/>
      <c r="F6" s="35"/>
      <c r="G6" s="35"/>
      <c r="H6" s="36"/>
      <c r="I6" s="36"/>
      <c r="J6" s="36"/>
      <c r="K6" s="36"/>
      <c r="L6" s="52"/>
      <c r="M6" s="37"/>
    </row>
    <row r="7" spans="4:13" ht="33.75" customHeight="1" thickBot="1" x14ac:dyDescent="0.55000000000000004">
      <c r="D7" s="38" t="s">
        <v>27</v>
      </c>
      <c r="E7" s="39"/>
      <c r="F7" s="39"/>
      <c r="G7" s="39"/>
      <c r="H7" s="40"/>
      <c r="I7" s="40"/>
      <c r="J7" s="40"/>
      <c r="K7" s="40"/>
      <c r="L7" s="40"/>
      <c r="M7" s="41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workbookViewId="0">
      <selection activeCell="F14" sqref="F14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7" width="17.28515625" customWidth="1"/>
    <col min="8" max="8" width="35.42578125" customWidth="1"/>
    <col min="9" max="9" width="17.28515625" customWidth="1"/>
  </cols>
  <sheetData>
    <row r="1" spans="1:9" ht="15.75" thickBot="1" x14ac:dyDescent="0.3">
      <c r="A1" s="104" t="s">
        <v>109</v>
      </c>
      <c r="B1" s="105"/>
      <c r="C1" s="105"/>
      <c r="D1" s="105"/>
      <c r="E1" s="105"/>
      <c r="F1" s="105"/>
      <c r="G1" s="105"/>
      <c r="H1" s="105"/>
      <c r="I1" s="106"/>
    </row>
    <row r="2" spans="1:9" ht="16.5" thickTop="1" thickBot="1" x14ac:dyDescent="0.3">
      <c r="A2" s="5" t="s">
        <v>0</v>
      </c>
      <c r="B2" s="2" t="s">
        <v>1</v>
      </c>
      <c r="C2" s="29" t="s">
        <v>4</v>
      </c>
      <c r="D2" s="8" t="s">
        <v>5</v>
      </c>
      <c r="E2" s="9" t="s">
        <v>6</v>
      </c>
      <c r="F2" s="10" t="s">
        <v>7</v>
      </c>
      <c r="G2" s="49" t="s">
        <v>40</v>
      </c>
      <c r="H2" s="5" t="s">
        <v>2</v>
      </c>
      <c r="I2" s="5" t="s">
        <v>3</v>
      </c>
    </row>
    <row r="3" spans="1:9" ht="15.75" thickTop="1" x14ac:dyDescent="0.25">
      <c r="A3" s="43" t="s">
        <v>42</v>
      </c>
      <c r="B3" s="3" t="s">
        <v>43</v>
      </c>
      <c r="C3" s="12">
        <v>9.65</v>
      </c>
      <c r="D3" s="12"/>
      <c r="E3" s="12"/>
      <c r="F3" s="7"/>
      <c r="G3" s="7"/>
      <c r="H3" s="7" t="s">
        <v>12</v>
      </c>
      <c r="I3" s="7"/>
    </row>
    <row r="4" spans="1:9" x14ac:dyDescent="0.25">
      <c r="A4" s="42" t="s">
        <v>44</v>
      </c>
      <c r="B4" s="4" t="s">
        <v>45</v>
      </c>
      <c r="C4" s="11" t="s">
        <v>100</v>
      </c>
      <c r="D4" s="11"/>
      <c r="E4" s="11"/>
      <c r="F4" s="6"/>
      <c r="G4" s="6"/>
      <c r="H4" s="6" t="s">
        <v>12</v>
      </c>
      <c r="I4" s="6">
        <v>2</v>
      </c>
    </row>
    <row r="5" spans="1:9" x14ac:dyDescent="0.25">
      <c r="A5" s="42" t="s">
        <v>46</v>
      </c>
      <c r="B5" s="4" t="s">
        <v>47</v>
      </c>
      <c r="C5" s="11" t="s">
        <v>101</v>
      </c>
      <c r="D5" s="11"/>
      <c r="E5" s="11"/>
      <c r="F5" s="6"/>
      <c r="G5" s="6"/>
      <c r="H5" s="6" t="s">
        <v>12</v>
      </c>
      <c r="I5" s="6">
        <v>2</v>
      </c>
    </row>
    <row r="6" spans="1:9" x14ac:dyDescent="0.25">
      <c r="A6" s="42" t="s">
        <v>48</v>
      </c>
      <c r="B6" s="4" t="s">
        <v>49</v>
      </c>
      <c r="C6" s="11"/>
      <c r="D6" s="11"/>
      <c r="E6" s="11"/>
      <c r="F6" s="11">
        <v>0.78</v>
      </c>
      <c r="G6" s="11"/>
      <c r="H6" s="6" t="s">
        <v>12</v>
      </c>
      <c r="I6" s="6"/>
    </row>
    <row r="7" spans="1:9" ht="15.75" thickBot="1" x14ac:dyDescent="0.3">
      <c r="A7" s="42" t="s">
        <v>50</v>
      </c>
      <c r="B7" s="4" t="s">
        <v>51</v>
      </c>
      <c r="C7" s="16"/>
      <c r="D7" s="11"/>
      <c r="E7" s="11">
        <v>160.19999999999999</v>
      </c>
      <c r="F7" s="11"/>
      <c r="G7" s="11"/>
      <c r="H7" s="6" t="s">
        <v>12</v>
      </c>
      <c r="I7" s="6"/>
    </row>
    <row r="8" spans="1:9" ht="16.5" thickTop="1" thickBot="1" x14ac:dyDescent="0.3">
      <c r="A8" s="42" t="s">
        <v>52</v>
      </c>
      <c r="B8" s="1" t="s">
        <v>53</v>
      </c>
      <c r="C8" s="17"/>
      <c r="D8" s="18">
        <v>12</v>
      </c>
      <c r="E8" s="11"/>
      <c r="F8" s="11"/>
      <c r="G8" s="11"/>
      <c r="H8" s="6" t="s">
        <v>58</v>
      </c>
      <c r="I8" s="6"/>
    </row>
    <row r="9" spans="1:9" ht="15.75" thickTop="1" x14ac:dyDescent="0.25">
      <c r="A9" s="42" t="s">
        <v>54</v>
      </c>
      <c r="B9" s="4" t="s">
        <v>55</v>
      </c>
      <c r="C9" s="12"/>
      <c r="D9" s="11">
        <v>42.36</v>
      </c>
      <c r="E9" s="11"/>
      <c r="F9" s="11"/>
      <c r="G9" s="11"/>
      <c r="H9" s="6" t="s">
        <v>58</v>
      </c>
      <c r="I9" s="6"/>
    </row>
    <row r="10" spans="1:9" x14ac:dyDescent="0.25">
      <c r="A10" s="42" t="s">
        <v>56</v>
      </c>
      <c r="B10" s="4" t="s">
        <v>57</v>
      </c>
      <c r="C10" s="12">
        <v>67.8</v>
      </c>
      <c r="D10" s="11"/>
      <c r="E10" s="11"/>
      <c r="F10" s="11"/>
      <c r="G10" s="11"/>
      <c r="H10" s="6" t="s">
        <v>58</v>
      </c>
      <c r="I10" s="6"/>
    </row>
    <row r="11" spans="1:9" ht="15.75" thickBot="1" x14ac:dyDescent="0.3">
      <c r="A11" s="42"/>
      <c r="B11" s="4" t="s">
        <v>39</v>
      </c>
      <c r="C11" s="11"/>
      <c r="D11" s="11"/>
      <c r="E11" s="11"/>
      <c r="F11" s="11"/>
      <c r="G11" s="11">
        <v>350</v>
      </c>
      <c r="H11" s="6" t="s">
        <v>12</v>
      </c>
      <c r="I11" s="6"/>
    </row>
    <row r="12" spans="1:9" ht="15.75" thickBot="1" x14ac:dyDescent="0.3">
      <c r="A12" s="22"/>
      <c r="B12" s="25" t="s">
        <v>21</v>
      </c>
      <c r="C12" s="27" t="s">
        <v>102</v>
      </c>
      <c r="D12" s="25">
        <v>54.36</v>
      </c>
      <c r="E12" s="25">
        <v>160.19999999999999</v>
      </c>
      <c r="F12" s="26">
        <v>0.78</v>
      </c>
      <c r="G12" s="50">
        <v>350</v>
      </c>
    </row>
  </sheetData>
  <sheetProtection password="C961" sheet="1" objects="1" scenarios="1"/>
  <mergeCells count="1">
    <mergeCell ref="A1:I1"/>
  </mergeCells>
  <pageMargins left="0.70866141732283472" right="0.70866141732283472" top="0.78740157480314965" bottom="0.78740157480314965" header="0.31496062992125984" footer="0.31496062992125984"/>
  <pageSetup paperSize="9" scale="76" orientation="landscape" r:id="rId1"/>
  <ignoredErrors>
    <ignoredError sqref="A3:A10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workbookViewId="0">
      <selection activeCell="E9" sqref="E9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6" width="17.28515625" customWidth="1"/>
    <col min="7" max="7" width="23.42578125" customWidth="1"/>
    <col min="8" max="8" width="16" customWidth="1"/>
  </cols>
  <sheetData>
    <row r="1" spans="1:8" ht="15.75" thickBot="1" x14ac:dyDescent="0.3">
      <c r="A1" s="104" t="s">
        <v>109</v>
      </c>
      <c r="B1" s="105"/>
      <c r="C1" s="105"/>
      <c r="D1" s="105"/>
      <c r="E1" s="105"/>
      <c r="F1" s="105"/>
      <c r="G1" s="105"/>
      <c r="H1" s="106"/>
    </row>
    <row r="2" spans="1:8" ht="16.5" thickTop="1" thickBot="1" x14ac:dyDescent="0.3">
      <c r="A2" s="5" t="s">
        <v>14</v>
      </c>
      <c r="B2" s="2" t="s">
        <v>1</v>
      </c>
      <c r="C2" s="29" t="s">
        <v>4</v>
      </c>
      <c r="D2" s="8" t="s">
        <v>5</v>
      </c>
      <c r="E2" s="9" t="s">
        <v>6</v>
      </c>
      <c r="F2" s="10" t="s">
        <v>7</v>
      </c>
      <c r="G2" s="5" t="s">
        <v>2</v>
      </c>
      <c r="H2" s="5" t="s">
        <v>3</v>
      </c>
    </row>
    <row r="3" spans="1:8" ht="15.75" thickTop="1" x14ac:dyDescent="0.25">
      <c r="A3" s="43" t="s">
        <v>59</v>
      </c>
      <c r="B3" s="3" t="s">
        <v>60</v>
      </c>
      <c r="C3" s="12">
        <v>45</v>
      </c>
      <c r="D3" s="12"/>
      <c r="E3" s="12"/>
      <c r="F3" s="7"/>
      <c r="G3" s="7" t="s">
        <v>12</v>
      </c>
      <c r="H3" s="7"/>
    </row>
    <row r="4" spans="1:8" x14ac:dyDescent="0.25">
      <c r="A4" s="42" t="s">
        <v>61</v>
      </c>
      <c r="B4" s="4" t="s">
        <v>62</v>
      </c>
      <c r="C4" s="11">
        <v>51</v>
      </c>
      <c r="D4" s="11"/>
      <c r="E4" s="11"/>
      <c r="F4" s="6"/>
      <c r="G4" s="7" t="s">
        <v>12</v>
      </c>
      <c r="H4" s="6"/>
    </row>
    <row r="5" spans="1:8" x14ac:dyDescent="0.25">
      <c r="A5" s="42"/>
      <c r="B5" s="4" t="s">
        <v>63</v>
      </c>
      <c r="C5" s="11"/>
      <c r="D5" s="11">
        <v>312.5</v>
      </c>
      <c r="E5" s="11"/>
      <c r="F5" s="6"/>
      <c r="G5" s="7" t="s">
        <v>12</v>
      </c>
      <c r="H5" s="6"/>
    </row>
    <row r="6" spans="1:8" x14ac:dyDescent="0.25">
      <c r="A6" s="42" t="s">
        <v>64</v>
      </c>
      <c r="B6" s="4" t="s">
        <v>65</v>
      </c>
      <c r="C6" s="11">
        <v>16.73</v>
      </c>
      <c r="D6" s="11"/>
      <c r="E6" s="11"/>
      <c r="F6" s="6"/>
      <c r="G6" s="7" t="s">
        <v>12</v>
      </c>
      <c r="H6" s="6"/>
    </row>
    <row r="7" spans="1:8" ht="15.75" thickBot="1" x14ac:dyDescent="0.3">
      <c r="A7" s="42" t="s">
        <v>66</v>
      </c>
      <c r="B7" s="4" t="s">
        <v>67</v>
      </c>
      <c r="C7" s="16"/>
      <c r="D7" s="11"/>
      <c r="E7" s="11"/>
      <c r="F7" s="6">
        <v>4.53</v>
      </c>
      <c r="G7" s="7" t="s">
        <v>12</v>
      </c>
      <c r="H7" s="6"/>
    </row>
    <row r="8" spans="1:8" ht="16.5" thickTop="1" thickBot="1" x14ac:dyDescent="0.3">
      <c r="A8" s="42" t="s">
        <v>68</v>
      </c>
      <c r="B8" s="1" t="s">
        <v>69</v>
      </c>
      <c r="C8" s="17"/>
      <c r="D8" s="18">
        <v>63.79</v>
      </c>
      <c r="E8" s="11"/>
      <c r="F8" s="6"/>
      <c r="G8" s="7" t="s">
        <v>12</v>
      </c>
      <c r="H8" s="6"/>
    </row>
    <row r="9" spans="1:8" ht="15.75" thickTop="1" x14ac:dyDescent="0.25">
      <c r="A9" s="42" t="s">
        <v>70</v>
      </c>
      <c r="B9" s="4" t="s">
        <v>71</v>
      </c>
      <c r="C9" s="12"/>
      <c r="D9" s="11">
        <v>24.73</v>
      </c>
      <c r="E9" s="11"/>
      <c r="F9" s="6"/>
      <c r="G9" s="7" t="s">
        <v>12</v>
      </c>
      <c r="H9" s="6"/>
    </row>
    <row r="10" spans="1:8" x14ac:dyDescent="0.25">
      <c r="A10" s="42" t="s">
        <v>72</v>
      </c>
      <c r="B10" s="4" t="s">
        <v>73</v>
      </c>
      <c r="C10" s="11"/>
      <c r="D10" s="11">
        <v>23.5</v>
      </c>
      <c r="E10" s="11"/>
      <c r="F10" s="6"/>
      <c r="G10" s="7" t="s">
        <v>12</v>
      </c>
      <c r="H10" s="6"/>
    </row>
    <row r="11" spans="1:8" x14ac:dyDescent="0.25">
      <c r="A11" s="42" t="s">
        <v>74</v>
      </c>
      <c r="B11" s="4" t="s">
        <v>75</v>
      </c>
      <c r="C11" s="11"/>
      <c r="D11" s="11">
        <v>100.85</v>
      </c>
      <c r="E11" s="11"/>
      <c r="F11" s="6"/>
      <c r="G11" s="7" t="s">
        <v>12</v>
      </c>
      <c r="H11" s="6"/>
    </row>
    <row r="12" spans="1:8" x14ac:dyDescent="0.25">
      <c r="A12" s="42" t="s">
        <v>76</v>
      </c>
      <c r="B12" s="4" t="s">
        <v>77</v>
      </c>
      <c r="C12" s="11"/>
      <c r="D12" s="11">
        <v>24.22</v>
      </c>
      <c r="E12" s="11"/>
      <c r="F12" s="6"/>
      <c r="G12" s="7" t="s">
        <v>12</v>
      </c>
      <c r="H12" s="6"/>
    </row>
    <row r="13" spans="1:8" x14ac:dyDescent="0.25">
      <c r="A13" s="42" t="s">
        <v>78</v>
      </c>
      <c r="B13" s="4" t="s">
        <v>79</v>
      </c>
      <c r="C13" s="11">
        <v>4.7</v>
      </c>
      <c r="D13" s="11"/>
      <c r="E13" s="11"/>
      <c r="F13" s="6"/>
      <c r="G13" s="7" t="s">
        <v>12</v>
      </c>
      <c r="H13" s="6"/>
    </row>
    <row r="14" spans="1:8" x14ac:dyDescent="0.25">
      <c r="A14" s="42" t="s">
        <v>80</v>
      </c>
      <c r="B14" s="4" t="s">
        <v>81</v>
      </c>
      <c r="C14" s="11">
        <v>5.99</v>
      </c>
      <c r="D14" s="11"/>
      <c r="E14" s="11"/>
      <c r="F14" s="6"/>
      <c r="G14" s="7" t="s">
        <v>12</v>
      </c>
      <c r="H14" s="6"/>
    </row>
    <row r="15" spans="1:8" x14ac:dyDescent="0.25">
      <c r="A15" s="42" t="s">
        <v>82</v>
      </c>
      <c r="B15" s="4" t="s">
        <v>83</v>
      </c>
      <c r="C15" s="11">
        <v>2.4</v>
      </c>
      <c r="D15" s="11"/>
      <c r="E15" s="11"/>
      <c r="F15" s="6"/>
      <c r="G15" s="7" t="s">
        <v>12</v>
      </c>
      <c r="H15" s="6"/>
    </row>
    <row r="16" spans="1:8" x14ac:dyDescent="0.25">
      <c r="A16" s="42" t="s">
        <v>84</v>
      </c>
      <c r="B16" s="4" t="s">
        <v>85</v>
      </c>
      <c r="C16" s="11">
        <v>2.52</v>
      </c>
      <c r="D16" s="11"/>
      <c r="E16" s="11"/>
      <c r="F16" s="6"/>
      <c r="G16" s="7" t="s">
        <v>12</v>
      </c>
      <c r="H16" s="6"/>
    </row>
    <row r="17" spans="1:8" x14ac:dyDescent="0.25">
      <c r="A17" s="42" t="s">
        <v>86</v>
      </c>
      <c r="B17" s="4" t="s">
        <v>87</v>
      </c>
      <c r="C17" s="11">
        <v>2.52</v>
      </c>
      <c r="D17" s="11"/>
      <c r="E17" s="11"/>
      <c r="F17" s="6"/>
      <c r="G17" s="7" t="s">
        <v>12</v>
      </c>
      <c r="H17" s="6"/>
    </row>
    <row r="18" spans="1:8" x14ac:dyDescent="0.25">
      <c r="A18" s="42" t="s">
        <v>89</v>
      </c>
      <c r="B18" s="4" t="s">
        <v>87</v>
      </c>
      <c r="C18" s="11">
        <v>2.52</v>
      </c>
      <c r="D18" s="11"/>
      <c r="E18" s="11"/>
      <c r="F18" s="6"/>
      <c r="G18" s="7" t="s">
        <v>12</v>
      </c>
      <c r="H18" s="6"/>
    </row>
    <row r="19" spans="1:8" ht="15.75" thickBot="1" x14ac:dyDescent="0.3">
      <c r="A19" s="42" t="s">
        <v>90</v>
      </c>
      <c r="B19" s="4" t="s">
        <v>88</v>
      </c>
      <c r="C19" s="11">
        <v>2.52</v>
      </c>
      <c r="D19" s="11"/>
      <c r="E19" s="11"/>
      <c r="F19" s="6"/>
      <c r="G19" s="7" t="s">
        <v>12</v>
      </c>
      <c r="H19" s="6"/>
    </row>
    <row r="20" spans="1:8" ht="15.75" thickBot="1" x14ac:dyDescent="0.3">
      <c r="A20" s="22"/>
      <c r="B20" s="25" t="s">
        <v>21</v>
      </c>
      <c r="C20" s="27">
        <v>135.9</v>
      </c>
      <c r="D20" s="25">
        <v>549.59</v>
      </c>
      <c r="E20" s="25">
        <v>0</v>
      </c>
      <c r="F20" s="26">
        <v>4.53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  <ignoredErrors>
    <ignoredError sqref="A3:A19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"/>
  <sheetViews>
    <sheetView workbookViewId="0">
      <selection activeCell="E14" sqref="E14"/>
    </sheetView>
  </sheetViews>
  <sheetFormatPr defaultRowHeight="15" x14ac:dyDescent="0.25"/>
  <cols>
    <col min="2" max="2" width="23" customWidth="1"/>
    <col min="3" max="3" width="17.28515625" customWidth="1"/>
    <col min="4" max="4" width="16.7109375" customWidth="1"/>
    <col min="5" max="5" width="17.140625" customWidth="1"/>
    <col min="6" max="6" width="17.28515625" customWidth="1"/>
    <col min="7" max="7" width="23.42578125" customWidth="1"/>
    <col min="8" max="8" width="16" customWidth="1"/>
  </cols>
  <sheetData>
    <row r="1" spans="1:8" ht="15.75" thickBot="1" x14ac:dyDescent="0.3">
      <c r="A1" s="104" t="s">
        <v>109</v>
      </c>
      <c r="B1" s="105"/>
      <c r="C1" s="105"/>
      <c r="D1" s="105"/>
      <c r="E1" s="105"/>
      <c r="F1" s="105"/>
      <c r="G1" s="105"/>
      <c r="H1" s="106"/>
    </row>
    <row r="2" spans="1:8" ht="16.5" thickTop="1" thickBot="1" x14ac:dyDescent="0.3">
      <c r="A2" s="5" t="s">
        <v>29</v>
      </c>
      <c r="B2" s="2" t="s">
        <v>1</v>
      </c>
      <c r="C2" s="29" t="s">
        <v>4</v>
      </c>
      <c r="D2" s="8" t="s">
        <v>5</v>
      </c>
      <c r="E2" s="9" t="s">
        <v>6</v>
      </c>
      <c r="F2" s="10" t="s">
        <v>7</v>
      </c>
      <c r="G2" s="5" t="s">
        <v>2</v>
      </c>
      <c r="H2" s="5" t="s">
        <v>3</v>
      </c>
    </row>
    <row r="3" spans="1:8" ht="15.75" thickTop="1" x14ac:dyDescent="0.25">
      <c r="A3" s="43" t="s">
        <v>91</v>
      </c>
      <c r="B3" s="3" t="s">
        <v>92</v>
      </c>
      <c r="C3" s="12">
        <v>17.989999999999998</v>
      </c>
      <c r="D3" s="12"/>
      <c r="E3" s="12"/>
      <c r="F3" s="12"/>
      <c r="G3" s="7" t="s">
        <v>12</v>
      </c>
      <c r="H3" s="7"/>
    </row>
    <row r="4" spans="1:8" x14ac:dyDescent="0.25">
      <c r="A4" s="42" t="s">
        <v>93</v>
      </c>
      <c r="B4" s="4" t="s">
        <v>94</v>
      </c>
      <c r="C4" s="11">
        <v>4.84</v>
      </c>
      <c r="D4" s="11"/>
      <c r="E4" s="11"/>
      <c r="F4" s="6"/>
      <c r="G4" s="7" t="s">
        <v>12</v>
      </c>
      <c r="H4" s="6"/>
    </row>
    <row r="5" spans="1:8" ht="15.75" thickBot="1" x14ac:dyDescent="0.3">
      <c r="A5" s="42" t="s">
        <v>95</v>
      </c>
      <c r="B5" s="4" t="s">
        <v>96</v>
      </c>
      <c r="C5" s="11">
        <v>2</v>
      </c>
      <c r="D5" s="11"/>
      <c r="E5" s="11"/>
      <c r="F5" s="11"/>
      <c r="G5" s="7" t="s">
        <v>12</v>
      </c>
      <c r="H5" s="6"/>
    </row>
    <row r="6" spans="1:8" ht="15.75" thickBot="1" x14ac:dyDescent="0.3">
      <c r="A6" s="22"/>
      <c r="B6" s="25" t="s">
        <v>21</v>
      </c>
      <c r="C6" s="27">
        <v>24.83</v>
      </c>
      <c r="D6" s="25">
        <v>0</v>
      </c>
      <c r="E6" s="25">
        <v>0</v>
      </c>
      <c r="F6" s="26">
        <v>0</v>
      </c>
    </row>
  </sheetData>
  <sheetProtection password="C961" sheet="1" objects="1" scenarios="1"/>
  <mergeCells count="1">
    <mergeCell ref="A1:H1"/>
  </mergeCells>
  <pageMargins left="0.70866141732283472" right="0.70866141732283472" top="0.78740157480314965" bottom="0.78740157480314965" header="0.31496062992125984" footer="0.31496062992125984"/>
  <pageSetup paperSize="9" scale="93" orientation="landscape" r:id="rId1"/>
  <ignoredErrors>
    <ignoredError sqref="A3:A5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workbookViewId="0">
      <selection activeCell="C2" sqref="C2"/>
    </sheetView>
  </sheetViews>
  <sheetFormatPr defaultRowHeight="15" x14ac:dyDescent="0.25"/>
  <cols>
    <col min="3" max="3" width="126.85546875" customWidth="1"/>
  </cols>
  <sheetData>
    <row r="1" spans="1:3" ht="15.75" thickBot="1" x14ac:dyDescent="0.3">
      <c r="A1" s="113" t="s">
        <v>110</v>
      </c>
      <c r="B1" s="114"/>
      <c r="C1" s="115"/>
    </row>
    <row r="2" spans="1:3" x14ac:dyDescent="0.25">
      <c r="A2" s="123" t="s">
        <v>8</v>
      </c>
      <c r="B2" s="116"/>
      <c r="C2" s="19" t="s">
        <v>124</v>
      </c>
    </row>
    <row r="3" spans="1:3" x14ac:dyDescent="0.25">
      <c r="A3" s="124"/>
      <c r="B3" s="117"/>
      <c r="C3" s="20" t="s">
        <v>30</v>
      </c>
    </row>
    <row r="4" spans="1:3" x14ac:dyDescent="0.25">
      <c r="A4" s="124"/>
      <c r="B4" s="117"/>
      <c r="C4" s="20" t="s">
        <v>31</v>
      </c>
    </row>
    <row r="5" spans="1:3" x14ac:dyDescent="0.25">
      <c r="A5" s="124"/>
      <c r="B5" s="117"/>
      <c r="C5" s="20" t="s">
        <v>32</v>
      </c>
    </row>
    <row r="6" spans="1:3" x14ac:dyDescent="0.25">
      <c r="A6" s="124"/>
      <c r="B6" s="117"/>
      <c r="C6" s="20" t="s">
        <v>33</v>
      </c>
    </row>
    <row r="7" spans="1:3" x14ac:dyDescent="0.25">
      <c r="A7" s="124"/>
      <c r="B7" s="117"/>
      <c r="C7" s="20" t="s">
        <v>34</v>
      </c>
    </row>
    <row r="8" spans="1:3" ht="15.75" thickBot="1" x14ac:dyDescent="0.3">
      <c r="A8" s="124"/>
      <c r="B8" s="117"/>
      <c r="C8" s="20"/>
    </row>
    <row r="9" spans="1:3" ht="15" customHeight="1" x14ac:dyDescent="0.25">
      <c r="A9" s="107" t="s">
        <v>9</v>
      </c>
      <c r="B9" s="118"/>
      <c r="C9" s="44" t="s">
        <v>106</v>
      </c>
    </row>
    <row r="10" spans="1:3" ht="15.75" customHeight="1" x14ac:dyDescent="0.25">
      <c r="A10" s="108"/>
      <c r="B10" s="119"/>
      <c r="C10" s="20" t="s">
        <v>35</v>
      </c>
    </row>
    <row r="11" spans="1:3" ht="17.25" customHeight="1" x14ac:dyDescent="0.25">
      <c r="A11" s="108"/>
      <c r="B11" s="119"/>
      <c r="C11" s="20" t="s">
        <v>36</v>
      </c>
    </row>
    <row r="12" spans="1:3" ht="17.25" customHeight="1" x14ac:dyDescent="0.25">
      <c r="A12" s="108"/>
      <c r="B12" s="119"/>
      <c r="C12" s="20"/>
    </row>
    <row r="13" spans="1:3" ht="17.25" customHeight="1" thickBot="1" x14ac:dyDescent="0.3">
      <c r="A13" s="109"/>
      <c r="B13" s="120"/>
      <c r="C13" s="21"/>
    </row>
    <row r="14" spans="1:3" ht="21.75" customHeight="1" x14ac:dyDescent="0.25">
      <c r="A14" s="107" t="s">
        <v>10</v>
      </c>
      <c r="B14" s="121"/>
      <c r="C14" s="19" t="s">
        <v>107</v>
      </c>
    </row>
    <row r="15" spans="1:3" ht="15.75" customHeight="1" thickBot="1" x14ac:dyDescent="0.3">
      <c r="A15" s="109"/>
      <c r="B15" s="122"/>
      <c r="C15" s="23"/>
    </row>
    <row r="16" spans="1:3" ht="15" customHeight="1" x14ac:dyDescent="0.25">
      <c r="A16" s="107" t="s">
        <v>11</v>
      </c>
      <c r="B16" s="45"/>
      <c r="C16" s="19" t="s">
        <v>37</v>
      </c>
    </row>
    <row r="17" spans="1:3" ht="15" customHeight="1" x14ac:dyDescent="0.25">
      <c r="A17" s="108"/>
      <c r="B17" s="46"/>
      <c r="C17" s="23" t="s">
        <v>38</v>
      </c>
    </row>
    <row r="18" spans="1:3" ht="15" customHeight="1" thickBot="1" x14ac:dyDescent="0.3">
      <c r="A18" s="109"/>
      <c r="B18" s="46"/>
      <c r="C18" s="23"/>
    </row>
    <row r="19" spans="1:3" ht="15" customHeight="1" x14ac:dyDescent="0.25">
      <c r="A19" s="107" t="s">
        <v>13</v>
      </c>
      <c r="B19" s="48"/>
      <c r="C19" s="22" t="s">
        <v>19</v>
      </c>
    </row>
    <row r="20" spans="1:3" ht="15.75" customHeight="1" thickBot="1" x14ac:dyDescent="0.3">
      <c r="A20" s="109"/>
      <c r="B20" s="47"/>
      <c r="C20" s="21" t="s">
        <v>18</v>
      </c>
    </row>
    <row r="21" spans="1:3" ht="15.75" thickBot="1" x14ac:dyDescent="0.3"/>
    <row r="22" spans="1:3" x14ac:dyDescent="0.25">
      <c r="A22" s="107" t="s">
        <v>116</v>
      </c>
      <c r="B22" s="110"/>
      <c r="C22" s="22" t="s">
        <v>112</v>
      </c>
    </row>
    <row r="23" spans="1:3" x14ac:dyDescent="0.25">
      <c r="A23" s="108"/>
      <c r="B23" s="111"/>
      <c r="C23" s="23"/>
    </row>
    <row r="24" spans="1:3" ht="15.75" thickBot="1" x14ac:dyDescent="0.3">
      <c r="A24" s="109"/>
      <c r="B24" s="112"/>
      <c r="C24" s="69" t="s">
        <v>123</v>
      </c>
    </row>
    <row r="25" spans="1:3" ht="21" x14ac:dyDescent="0.25">
      <c r="A25" s="94"/>
      <c r="B25" s="76"/>
      <c r="C25" s="24"/>
    </row>
    <row r="26" spans="1:3" ht="21" x14ac:dyDescent="0.25">
      <c r="A26" s="94"/>
      <c r="B26" s="76"/>
      <c r="C26" s="95" t="s">
        <v>120</v>
      </c>
    </row>
    <row r="27" spans="1:3" x14ac:dyDescent="0.25">
      <c r="A27" s="24"/>
      <c r="B27" s="24"/>
      <c r="C27" s="24" t="s">
        <v>103</v>
      </c>
    </row>
    <row r="28" spans="1:3" ht="15" customHeight="1" x14ac:dyDescent="0.25">
      <c r="C28" s="51" t="s">
        <v>104</v>
      </c>
    </row>
    <row r="29" spans="1:3" ht="15" customHeight="1" x14ac:dyDescent="0.25">
      <c r="C29" s="51" t="s">
        <v>105</v>
      </c>
    </row>
    <row r="30" spans="1:3" ht="15" customHeight="1" x14ac:dyDescent="0.25">
      <c r="C30" s="24"/>
    </row>
    <row r="31" spans="1:3" ht="15" customHeight="1" x14ac:dyDescent="0.25">
      <c r="C31" s="24"/>
    </row>
    <row r="32" spans="1:3" ht="15.75" customHeight="1" x14ac:dyDescent="0.25">
      <c r="C32" s="24"/>
    </row>
    <row r="34" spans="3:4" x14ac:dyDescent="0.25">
      <c r="D34" s="24"/>
    </row>
    <row r="35" spans="3:4" x14ac:dyDescent="0.25">
      <c r="C35" s="24"/>
      <c r="D35" s="28"/>
    </row>
    <row r="36" spans="3:4" x14ac:dyDescent="0.25">
      <c r="C36" s="24"/>
      <c r="D36" s="28"/>
    </row>
    <row r="37" spans="3:4" x14ac:dyDescent="0.25">
      <c r="C37" s="24"/>
      <c r="D37" s="28"/>
    </row>
    <row r="38" spans="3:4" x14ac:dyDescent="0.25">
      <c r="C38" s="24"/>
      <c r="D38" s="28"/>
    </row>
  </sheetData>
  <mergeCells count="11">
    <mergeCell ref="A22:A24"/>
    <mergeCell ref="B22:B24"/>
    <mergeCell ref="A1:C1"/>
    <mergeCell ref="B2:B8"/>
    <mergeCell ref="A19:A20"/>
    <mergeCell ref="A16:A18"/>
    <mergeCell ref="A9:A13"/>
    <mergeCell ref="B9:B13"/>
    <mergeCell ref="A14:A15"/>
    <mergeCell ref="B14:B15"/>
    <mergeCell ref="A2:A8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topLeftCell="B22" workbookViewId="0">
      <selection activeCell="M5" sqref="M5"/>
    </sheetView>
  </sheetViews>
  <sheetFormatPr defaultRowHeight="15" x14ac:dyDescent="0.25"/>
  <cols>
    <col min="1" max="1" width="25.42578125" customWidth="1"/>
    <col min="3" max="15" width="15.7109375" customWidth="1"/>
  </cols>
  <sheetData>
    <row r="1" spans="1:15" x14ac:dyDescent="0.25">
      <c r="A1" s="127" t="s">
        <v>111</v>
      </c>
      <c r="B1" s="127"/>
      <c r="C1" s="127"/>
      <c r="D1" s="127"/>
      <c r="E1" s="127"/>
      <c r="F1" s="127"/>
      <c r="G1" s="127"/>
      <c r="H1" s="127"/>
      <c r="I1" s="127"/>
    </row>
    <row r="3" spans="1:15" ht="15.75" thickBot="1" x14ac:dyDescent="0.3">
      <c r="A3" s="78" t="s">
        <v>117</v>
      </c>
      <c r="J3" s="15"/>
      <c r="L3" s="15"/>
      <c r="M3" s="15"/>
    </row>
    <row r="4" spans="1:15" x14ac:dyDescent="0.25">
      <c r="A4" s="53"/>
      <c r="B4" s="57" t="s">
        <v>8</v>
      </c>
      <c r="C4" s="58" t="s">
        <v>15</v>
      </c>
      <c r="D4" s="59" t="s">
        <v>9</v>
      </c>
      <c r="E4" s="58" t="s">
        <v>15</v>
      </c>
      <c r="F4" s="60" t="s">
        <v>10</v>
      </c>
      <c r="G4" s="58" t="s">
        <v>15</v>
      </c>
      <c r="H4" s="61" t="s">
        <v>11</v>
      </c>
      <c r="I4" s="58" t="s">
        <v>15</v>
      </c>
      <c r="J4" s="81" t="s">
        <v>13</v>
      </c>
      <c r="K4" s="22" t="s">
        <v>15</v>
      </c>
      <c r="L4" s="82" t="s">
        <v>116</v>
      </c>
      <c r="M4" s="54" t="s">
        <v>15</v>
      </c>
    </row>
    <row r="5" spans="1:15" ht="15.75" thickBot="1" x14ac:dyDescent="0.3">
      <c r="A5" s="56"/>
      <c r="B5" s="64" t="s">
        <v>17</v>
      </c>
      <c r="C5" s="88"/>
      <c r="D5" s="65" t="s">
        <v>17</v>
      </c>
      <c r="E5" s="88"/>
      <c r="F5" s="66" t="s">
        <v>17</v>
      </c>
      <c r="G5" s="88"/>
      <c r="H5" s="67" t="s">
        <v>17</v>
      </c>
      <c r="I5" s="88"/>
      <c r="J5" s="80" t="s">
        <v>17</v>
      </c>
      <c r="K5" s="89"/>
      <c r="L5" s="74" t="s">
        <v>17</v>
      </c>
      <c r="M5" s="89"/>
    </row>
    <row r="6" spans="1:15" x14ac:dyDescent="0.25">
      <c r="A6" s="24"/>
      <c r="B6" s="24"/>
      <c r="C6" s="24"/>
      <c r="D6" s="24"/>
      <c r="E6" s="24"/>
      <c r="F6" s="24"/>
      <c r="G6" s="24"/>
      <c r="H6" s="24"/>
      <c r="I6" s="24"/>
    </row>
    <row r="7" spans="1:15" ht="15.75" thickBot="1" x14ac:dyDescent="0.3">
      <c r="A7" s="79" t="s">
        <v>115</v>
      </c>
      <c r="B7" s="79"/>
      <c r="C7" s="79"/>
      <c r="D7" s="79"/>
      <c r="E7" s="79"/>
      <c r="F7" s="79"/>
      <c r="G7" s="79"/>
      <c r="H7" s="79"/>
      <c r="I7" s="79"/>
    </row>
    <row r="8" spans="1:15" x14ac:dyDescent="0.25">
      <c r="A8" s="53" t="s">
        <v>20</v>
      </c>
      <c r="B8" s="57" t="s">
        <v>8</v>
      </c>
      <c r="C8" s="58" t="s">
        <v>15</v>
      </c>
      <c r="D8" s="59" t="s">
        <v>9</v>
      </c>
      <c r="E8" s="58" t="s">
        <v>15</v>
      </c>
      <c r="F8" s="60" t="s">
        <v>10</v>
      </c>
      <c r="G8" s="58" t="s">
        <v>15</v>
      </c>
      <c r="H8" s="61" t="s">
        <v>11</v>
      </c>
      <c r="I8" s="58" t="s">
        <v>15</v>
      </c>
      <c r="J8" s="62" t="s">
        <v>13</v>
      </c>
      <c r="K8" s="63" t="s">
        <v>15</v>
      </c>
      <c r="L8" s="76"/>
      <c r="M8" s="76"/>
      <c r="N8" s="28"/>
    </row>
    <row r="9" spans="1:15" x14ac:dyDescent="0.25">
      <c r="A9" s="55"/>
      <c r="B9" s="13"/>
      <c r="C9" s="13"/>
      <c r="D9" s="13"/>
      <c r="E9" s="13"/>
      <c r="F9" s="13"/>
      <c r="G9" s="13"/>
      <c r="H9" s="13"/>
      <c r="I9" s="13"/>
      <c r="J9" s="13"/>
      <c r="K9" s="14"/>
      <c r="L9" s="77"/>
      <c r="M9" s="77"/>
      <c r="N9" s="24"/>
    </row>
    <row r="10" spans="1:15" x14ac:dyDescent="0.25">
      <c r="A10" s="55" t="s">
        <v>97</v>
      </c>
      <c r="B10" s="13">
        <v>86.42</v>
      </c>
      <c r="C10" s="13"/>
      <c r="D10" s="13">
        <v>54.36</v>
      </c>
      <c r="E10" s="13"/>
      <c r="F10" s="13">
        <v>160.19999999999999</v>
      </c>
      <c r="G10" s="13"/>
      <c r="H10" s="13">
        <v>0.78</v>
      </c>
      <c r="I10" s="13"/>
      <c r="J10" s="13"/>
      <c r="K10" s="14"/>
      <c r="L10" s="77"/>
      <c r="M10" s="77"/>
      <c r="N10" s="24"/>
    </row>
    <row r="11" spans="1:15" x14ac:dyDescent="0.25">
      <c r="A11" s="55" t="s">
        <v>98</v>
      </c>
      <c r="B11" s="13">
        <v>135.9</v>
      </c>
      <c r="C11" s="13"/>
      <c r="D11" s="13">
        <v>549.59</v>
      </c>
      <c r="E11" s="13"/>
      <c r="F11" s="13">
        <v>0</v>
      </c>
      <c r="G11" s="13"/>
      <c r="H11" s="13">
        <v>4.53</v>
      </c>
      <c r="I11" s="13"/>
      <c r="J11" s="13"/>
      <c r="K11" s="14"/>
      <c r="L11" s="77"/>
      <c r="M11" s="77"/>
      <c r="N11" s="24"/>
    </row>
    <row r="12" spans="1:15" x14ac:dyDescent="0.25">
      <c r="A12" s="55" t="s">
        <v>99</v>
      </c>
      <c r="B12" s="13">
        <v>24.83</v>
      </c>
      <c r="C12" s="13"/>
      <c r="D12" s="13">
        <v>0</v>
      </c>
      <c r="E12" s="13"/>
      <c r="F12" s="13">
        <v>0</v>
      </c>
      <c r="G12" s="13"/>
      <c r="H12" s="13">
        <v>0</v>
      </c>
      <c r="I12" s="13"/>
      <c r="J12" s="13"/>
      <c r="K12" s="14"/>
      <c r="L12" s="77"/>
      <c r="M12" s="77"/>
    </row>
    <row r="13" spans="1:15" ht="45.75" thickBot="1" x14ac:dyDescent="0.3">
      <c r="A13" s="55" t="s">
        <v>28</v>
      </c>
      <c r="B13" s="13">
        <v>0</v>
      </c>
      <c r="C13" s="13"/>
      <c r="D13" s="13">
        <v>0</v>
      </c>
      <c r="E13" s="13"/>
      <c r="F13" s="13">
        <v>0</v>
      </c>
      <c r="G13" s="13"/>
      <c r="H13" s="13">
        <v>0</v>
      </c>
      <c r="I13" s="13"/>
      <c r="J13" s="13">
        <v>350</v>
      </c>
      <c r="K13" s="14"/>
      <c r="L13" s="77"/>
      <c r="M13" s="77"/>
      <c r="O13" s="102" t="s">
        <v>118</v>
      </c>
    </row>
    <row r="14" spans="1:15" ht="16.5" thickBot="1" x14ac:dyDescent="0.3">
      <c r="A14" s="56"/>
      <c r="B14" s="64">
        <v>273.55</v>
      </c>
      <c r="C14" s="88"/>
      <c r="D14" s="65">
        <v>603.95000000000005</v>
      </c>
      <c r="E14" s="88"/>
      <c r="F14" s="66">
        <v>160.19999999999999</v>
      </c>
      <c r="G14" s="88"/>
      <c r="H14" s="67">
        <v>5.31</v>
      </c>
      <c r="I14" s="88"/>
      <c r="J14" s="68">
        <v>350</v>
      </c>
      <c r="K14" s="89"/>
      <c r="L14" s="77"/>
      <c r="M14" s="77"/>
      <c r="N14" s="75"/>
      <c r="O14" s="93">
        <f>C14+E14+G14+I14+K14</f>
        <v>0</v>
      </c>
    </row>
    <row r="16" spans="1:15" ht="15.75" thickBot="1" x14ac:dyDescent="0.3">
      <c r="A16" s="78" t="s">
        <v>114</v>
      </c>
    </row>
    <row r="17" spans="1:15" x14ac:dyDescent="0.25">
      <c r="A17" s="53" t="s">
        <v>20</v>
      </c>
      <c r="B17" s="57" t="s">
        <v>8</v>
      </c>
      <c r="C17" s="58" t="s">
        <v>15</v>
      </c>
      <c r="D17" s="59" t="s">
        <v>9</v>
      </c>
      <c r="E17" s="58" t="s">
        <v>15</v>
      </c>
      <c r="F17" s="60" t="s">
        <v>10</v>
      </c>
      <c r="G17" s="58" t="s">
        <v>15</v>
      </c>
      <c r="H17" s="61" t="s">
        <v>11</v>
      </c>
      <c r="I17" s="58" t="s">
        <v>15</v>
      </c>
      <c r="J17" s="62" t="s">
        <v>13</v>
      </c>
      <c r="K17" s="63" t="s">
        <v>15</v>
      </c>
      <c r="L17" s="70" t="s">
        <v>116</v>
      </c>
      <c r="M17" s="63" t="s">
        <v>15</v>
      </c>
    </row>
    <row r="18" spans="1:15" x14ac:dyDescent="0.25">
      <c r="A18" s="55"/>
      <c r="B18" s="13"/>
      <c r="C18" s="13"/>
      <c r="D18" s="13"/>
      <c r="E18" s="13"/>
      <c r="F18" s="13"/>
      <c r="G18" s="13"/>
      <c r="H18" s="13"/>
      <c r="I18" s="13"/>
      <c r="J18" s="13"/>
      <c r="K18" s="14"/>
      <c r="L18" s="55"/>
      <c r="M18" s="14"/>
    </row>
    <row r="19" spans="1:15" x14ac:dyDescent="0.25">
      <c r="A19" s="55" t="s">
        <v>97</v>
      </c>
      <c r="B19" s="13">
        <v>86.42</v>
      </c>
      <c r="C19" s="13"/>
      <c r="D19" s="13">
        <v>54.36</v>
      </c>
      <c r="E19" s="13"/>
      <c r="F19" s="13">
        <v>160.19999999999999</v>
      </c>
      <c r="G19" s="13"/>
      <c r="H19" s="13">
        <v>0.78</v>
      </c>
      <c r="I19" s="13"/>
      <c r="J19" s="13"/>
      <c r="K19" s="14"/>
      <c r="L19" s="55"/>
      <c r="M19" s="14"/>
    </row>
    <row r="20" spans="1:15" x14ac:dyDescent="0.25">
      <c r="A20" s="55" t="s">
        <v>98</v>
      </c>
      <c r="B20" s="13">
        <v>135.9</v>
      </c>
      <c r="C20" s="13"/>
      <c r="D20" s="13">
        <v>549.59</v>
      </c>
      <c r="E20" s="13"/>
      <c r="F20" s="13">
        <v>0</v>
      </c>
      <c r="G20" s="13"/>
      <c r="H20" s="13">
        <v>4.53</v>
      </c>
      <c r="I20" s="13"/>
      <c r="J20" s="13"/>
      <c r="K20" s="14"/>
      <c r="L20" s="71"/>
      <c r="M20" s="72"/>
    </row>
    <row r="21" spans="1:15" x14ac:dyDescent="0.25">
      <c r="A21" s="55" t="s">
        <v>99</v>
      </c>
      <c r="B21" s="13">
        <v>24.83</v>
      </c>
      <c r="C21" s="13"/>
      <c r="D21" s="13">
        <v>0</v>
      </c>
      <c r="E21" s="13"/>
      <c r="F21" s="13">
        <v>0</v>
      </c>
      <c r="G21" s="13"/>
      <c r="H21" s="13">
        <v>0</v>
      </c>
      <c r="I21" s="13"/>
      <c r="J21" s="13"/>
      <c r="K21" s="14"/>
      <c r="L21" s="55"/>
      <c r="M21" s="4"/>
    </row>
    <row r="22" spans="1:15" ht="60.75" thickBot="1" x14ac:dyDescent="0.3">
      <c r="A22" s="55" t="s">
        <v>28</v>
      </c>
      <c r="B22" s="13">
        <v>0</v>
      </c>
      <c r="C22" s="13"/>
      <c r="D22" s="13">
        <v>0</v>
      </c>
      <c r="E22" s="13"/>
      <c r="F22" s="13">
        <v>0</v>
      </c>
      <c r="G22" s="13"/>
      <c r="H22" s="13">
        <v>0</v>
      </c>
      <c r="I22" s="13"/>
      <c r="J22" s="13">
        <v>350</v>
      </c>
      <c r="K22" s="14"/>
      <c r="L22" s="71"/>
      <c r="M22" s="3"/>
      <c r="O22" s="102" t="s">
        <v>125</v>
      </c>
    </row>
    <row r="23" spans="1:15" ht="15.75" thickBot="1" x14ac:dyDescent="0.3">
      <c r="A23" s="56"/>
      <c r="B23" s="64">
        <v>273.55</v>
      </c>
      <c r="C23" s="90">
        <f>C14*12</f>
        <v>0</v>
      </c>
      <c r="D23" s="65">
        <v>603.95000000000005</v>
      </c>
      <c r="E23" s="90">
        <f>E14*12</f>
        <v>0</v>
      </c>
      <c r="F23" s="66">
        <v>160.19999999999999</v>
      </c>
      <c r="G23" s="90">
        <f>G14*12</f>
        <v>0</v>
      </c>
      <c r="H23" s="67">
        <v>5.31</v>
      </c>
      <c r="I23" s="90">
        <f>I14*12</f>
        <v>0</v>
      </c>
      <c r="J23" s="68">
        <v>350</v>
      </c>
      <c r="K23" s="91">
        <f>K14*12</f>
        <v>0</v>
      </c>
      <c r="L23" s="73">
        <v>19</v>
      </c>
      <c r="M23" s="97">
        <f>M5*L23*2</f>
        <v>0</v>
      </c>
      <c r="O23" s="103">
        <f>C23+E23+G23+I23+K23+M23</f>
        <v>0</v>
      </c>
    </row>
    <row r="24" spans="1:15" x14ac:dyDescent="0.25">
      <c r="E24" s="24"/>
    </row>
    <row r="25" spans="1:15" x14ac:dyDescent="0.25">
      <c r="A25" t="s">
        <v>113</v>
      </c>
      <c r="B25" s="96" t="s">
        <v>121</v>
      </c>
      <c r="E25" s="24"/>
    </row>
    <row r="26" spans="1:15" x14ac:dyDescent="0.25">
      <c r="E26" s="24"/>
    </row>
    <row r="27" spans="1:15" x14ac:dyDescent="0.25">
      <c r="A27" s="83"/>
      <c r="B27" s="83"/>
      <c r="C27" s="84"/>
      <c r="D27" s="84"/>
      <c r="E27" s="84"/>
      <c r="F27" s="84"/>
      <c r="G27" s="84"/>
      <c r="H27" s="84"/>
      <c r="I27" s="84"/>
      <c r="J27" s="83"/>
      <c r="K27" s="83"/>
      <c r="L27" s="83"/>
      <c r="M27" s="83"/>
      <c r="N27" s="83"/>
      <c r="O27" s="83"/>
    </row>
    <row r="28" spans="1:15" x14ac:dyDescent="0.25">
      <c r="A28" s="85"/>
      <c r="B28" s="86"/>
      <c r="C28" s="86" t="s">
        <v>119</v>
      </c>
      <c r="D28" s="87"/>
      <c r="E28" s="87"/>
      <c r="F28" s="84"/>
      <c r="G28" s="84"/>
      <c r="H28" s="84"/>
      <c r="I28" s="84"/>
      <c r="J28" s="83"/>
      <c r="K28" s="83"/>
      <c r="L28" s="83"/>
      <c r="M28" s="83"/>
      <c r="N28" s="83"/>
      <c r="O28" s="83"/>
    </row>
    <row r="30" spans="1:15" x14ac:dyDescent="0.25">
      <c r="C30" s="13" t="s">
        <v>24</v>
      </c>
      <c r="D30" s="77"/>
      <c r="E30" s="77"/>
      <c r="F30" s="77"/>
      <c r="G30" s="98"/>
      <c r="H30" s="98"/>
    </row>
    <row r="31" spans="1:15" ht="15.75" x14ac:dyDescent="0.25">
      <c r="A31" t="s">
        <v>22</v>
      </c>
      <c r="C31" s="100">
        <f>O23</f>
        <v>0</v>
      </c>
      <c r="D31" s="99"/>
      <c r="E31" s="99"/>
      <c r="F31" s="99"/>
      <c r="G31" s="125"/>
      <c r="H31" s="125"/>
    </row>
    <row r="32" spans="1:15" x14ac:dyDescent="0.25">
      <c r="A32" t="s">
        <v>16</v>
      </c>
      <c r="C32" s="92">
        <f>C31*0.21</f>
        <v>0</v>
      </c>
      <c r="D32" s="99"/>
      <c r="E32" s="99"/>
      <c r="F32" s="99"/>
      <c r="G32" s="126"/>
      <c r="H32" s="126"/>
    </row>
    <row r="33" spans="1:8" x14ac:dyDescent="0.25">
      <c r="A33" t="s">
        <v>23</v>
      </c>
      <c r="C33" s="101">
        <f>SUM(C31:C32)</f>
        <v>0</v>
      </c>
      <c r="D33" s="99"/>
      <c r="E33" s="99"/>
      <c r="F33" s="99"/>
      <c r="G33" s="126"/>
      <c r="H33" s="126"/>
    </row>
    <row r="35" spans="1:8" x14ac:dyDescent="0.25">
      <c r="A35" t="s">
        <v>25</v>
      </c>
      <c r="C35" t="s">
        <v>26</v>
      </c>
      <c r="G35" t="s">
        <v>122</v>
      </c>
    </row>
  </sheetData>
  <sheetProtection password="C961" sheet="1" objects="1" scenarios="1"/>
  <mergeCells count="4">
    <mergeCell ref="G31:H31"/>
    <mergeCell ref="G32:H32"/>
    <mergeCell ref="G33:H33"/>
    <mergeCell ref="A1:I1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Objekt</vt:lpstr>
      <vt:lpstr>1.NP </vt:lpstr>
      <vt:lpstr>2.NP</vt:lpstr>
      <vt:lpstr>3.NP</vt:lpstr>
      <vt:lpstr>druhy úklidů</vt:lpstr>
      <vt:lpstr>rekapitulace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2018-01-17T08:25:27Z</cp:lastPrinted>
  <dcterms:created xsi:type="dcterms:W3CDTF">2015-08-04T12:09:37Z</dcterms:created>
  <dcterms:modified xsi:type="dcterms:W3CDTF">2018-01-31T16:17:48Z</dcterms:modified>
</cp:coreProperties>
</file>